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Mein_Profil\PP_coaching\PPS_Stoffwechselsimulation\"/>
    </mc:Choice>
  </mc:AlternateContent>
  <xr:revisionPtr revIDLastSave="0" documentId="13_ncr:1_{6B125BD1-0454-4EB9-A198-5249FD01C01C}" xr6:coauthVersionLast="47" xr6:coauthVersionMax="47" xr10:uidLastSave="{00000000-0000-0000-0000-000000000000}"/>
  <bookViews>
    <workbookView xWindow="-19320" yWindow="-1350" windowWidth="19440" windowHeight="1500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" l="1"/>
  <c r="M15" i="1" s="1"/>
  <c r="L14" i="1"/>
  <c r="O14" i="1" s="1"/>
  <c r="L13" i="1"/>
  <c r="O13" i="1" s="1"/>
  <c r="L12" i="1"/>
  <c r="O12" i="1" s="1"/>
  <c r="L11" i="1"/>
  <c r="O11" i="1" s="1"/>
  <c r="L10" i="1"/>
  <c r="O10" i="1" s="1"/>
  <c r="L9" i="1"/>
  <c r="M9" i="1" s="1"/>
  <c r="L8" i="1"/>
  <c r="M8" i="1" s="1"/>
  <c r="G8" i="1"/>
  <c r="J14" i="1"/>
  <c r="F14" i="1"/>
  <c r="H14" i="1" s="1"/>
  <c r="J13" i="1"/>
  <c r="F13" i="1"/>
  <c r="H13" i="1" s="1"/>
  <c r="J12" i="1"/>
  <c r="F12" i="1"/>
  <c r="H12" i="1" s="1"/>
  <c r="J11" i="1"/>
  <c r="F11" i="1"/>
  <c r="H11" i="1" s="1"/>
  <c r="F15" i="1"/>
  <c r="H15" i="1" s="1"/>
  <c r="J15" i="1"/>
  <c r="J10" i="1"/>
  <c r="F10" i="1"/>
  <c r="H10" i="1" s="1"/>
  <c r="J9" i="1"/>
  <c r="F9" i="1"/>
  <c r="H9" i="1" s="1"/>
  <c r="J8" i="1"/>
  <c r="F8" i="1"/>
  <c r="H8" i="1" s="1"/>
  <c r="Q14" i="1" l="1"/>
  <c r="P14" i="1"/>
  <c r="M14" i="1"/>
  <c r="Q13" i="1"/>
  <c r="P13" i="1"/>
  <c r="M13" i="1"/>
  <c r="Q12" i="1"/>
  <c r="P12" i="1"/>
  <c r="M12" i="1"/>
  <c r="Q11" i="1"/>
  <c r="P11" i="1"/>
  <c r="M11" i="1"/>
  <c r="O9" i="1"/>
  <c r="Q9" i="1" s="1"/>
  <c r="O15" i="1"/>
  <c r="Q15" i="1" s="1"/>
  <c r="Q10" i="1"/>
  <c r="P10" i="1"/>
  <c r="M10" i="1"/>
  <c r="O8" i="1"/>
  <c r="Q8" i="1" s="1"/>
  <c r="P15" i="1" l="1"/>
  <c r="P9" i="1"/>
  <c r="P8" i="1"/>
</calcChain>
</file>

<file path=xl/sharedStrings.xml><?xml version="1.0" encoding="utf-8"?>
<sst xmlns="http://schemas.openxmlformats.org/spreadsheetml/2006/main" count="25" uniqueCount="21">
  <si>
    <t>Gewicht</t>
  </si>
  <si>
    <t>FTP/kg</t>
  </si>
  <si>
    <t>MLSS</t>
  </si>
  <si>
    <t>W/kg</t>
  </si>
  <si>
    <t>VO2max rel.</t>
  </si>
  <si>
    <t>VO2max abs.</t>
  </si>
  <si>
    <t>%VO2max</t>
  </si>
  <si>
    <t>VO2ss rel.</t>
  </si>
  <si>
    <t>Basisdaten</t>
  </si>
  <si>
    <t>MLSS:</t>
  </si>
  <si>
    <t>Datum</t>
  </si>
  <si>
    <t>20minP</t>
  </si>
  <si>
    <t>Lin.Reg. 20minP (+-5W)</t>
  </si>
  <si>
    <t>VO2 abs</t>
  </si>
  <si>
    <t>Name:</t>
  </si>
  <si>
    <t>Alter:</t>
  </si>
  <si>
    <t>Kleines physiologisches Profil</t>
  </si>
  <si>
    <t>Männlich: Alter: 32±10,1 Jahre; KG: 71,4±6,8kg; Körperfett: 8,5±1,1%; VO2max: 59,7±3,0ml/min/kg; MAP: 369±22W)</t>
  </si>
  <si>
    <t>FTP95%</t>
  </si>
  <si>
    <t>FTP91%</t>
  </si>
  <si>
    <t>Lillo-Beviá, J. R., Courel-Ibáñez, J., Cerezuela-Espejo, V., Morán-Navarro, R., Martínez-Cava, A. &amp; Pallarés, J. G. (2022). Is the Functional Threshold Power a Valid Metric to Estimate the Maximal Lactate Steady State in Cyclists? Journal of strength and conditioning research, 36 (1), 167-173. doi: 10.1519/JSC.0000000000003403.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</si>
</sst>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0"/>
      <name val="Calibri"/>
      <family val="2"/>
      <scheme val="minor"/>
    </font>
    <font>
      <i/>
      <sz val="22"/>
      <color theme="0"/>
      <name val="Roboto Condensed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54F1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0" borderId="0" xfId="0" applyFont="1" applyAlignment="1">
      <alignment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2" xfId="0" applyFont="1" applyFill="1" applyBorder="1"/>
    <xf numFmtId="0" fontId="2" fillId="3" borderId="1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7" fontId="0" fillId="2" borderId="8" xfId="0" applyNumberFormat="1" applyFill="1" applyBorder="1"/>
    <xf numFmtId="0" fontId="0" fillId="2" borderId="9" xfId="0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5" borderId="14" xfId="0" applyFill="1" applyBorder="1" applyAlignment="1">
      <alignment horizontal="left" vertical="center"/>
    </xf>
    <xf numFmtId="0" fontId="0" fillId="5" borderId="15" xfId="0" applyFill="1" applyBorder="1" applyAlignment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0" fillId="0" borderId="9" xfId="0" applyFill="1" applyBorder="1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7" fontId="0" fillId="0" borderId="0" xfId="0" applyNumberFormat="1" applyFill="1" applyBorder="1"/>
    <xf numFmtId="0" fontId="0" fillId="0" borderId="0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2" fillId="6" borderId="2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164" fontId="0" fillId="0" borderId="17" xfId="0" applyNumberFormat="1" applyFill="1" applyBorder="1" applyAlignment="1">
      <alignment horizontal="center"/>
    </xf>
    <xf numFmtId="2" fontId="0" fillId="0" borderId="18" xfId="0" applyNumberFormat="1" applyFill="1" applyBorder="1" applyAlignment="1">
      <alignment horizontal="center"/>
    </xf>
    <xf numFmtId="0" fontId="0" fillId="4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7" fontId="0" fillId="2" borderId="2" xfId="0" applyNumberFormat="1" applyFill="1" applyBorder="1"/>
    <xf numFmtId="0" fontId="0" fillId="0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7" fontId="0" fillId="2" borderId="6" xfId="0" applyNumberFormat="1" applyFill="1" applyBorder="1"/>
    <xf numFmtId="0" fontId="0" fillId="0" borderId="2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0" borderId="16" xfId="0" applyNumberForma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164" fontId="0" fillId="0" borderId="14" xfId="0" applyNumberFormat="1" applyFill="1" applyBorder="1" applyAlignment="1">
      <alignment horizontal="center"/>
    </xf>
    <xf numFmtId="164" fontId="0" fillId="0" borderId="24" xfId="0" applyNumberForma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4" borderId="29" xfId="0" applyFont="1" applyFill="1" applyBorder="1" applyAlignment="1">
      <alignment horizontal="center"/>
    </xf>
    <xf numFmtId="0" fontId="0" fillId="4" borderId="30" xfId="0" applyFont="1" applyFill="1" applyBorder="1" applyAlignment="1">
      <alignment horizontal="center"/>
    </xf>
    <xf numFmtId="0" fontId="0" fillId="4" borderId="31" xfId="0" applyFont="1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BD180B"/>
      <color rgb="FFF54F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19050</xdr:colOff>
      <xdr:row>1</xdr:row>
      <xdr:rowOff>28576</xdr:rowOff>
    </xdr:from>
    <xdr:to>
      <xdr:col>16</xdr:col>
      <xdr:colOff>695161</xdr:colOff>
      <xdr:row>1</xdr:row>
      <xdr:rowOff>552450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2B8FFA9-BD59-8C11-20FB-B8CC4C86F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15550" y="219076"/>
          <a:ext cx="676111" cy="523874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1</xdr:row>
      <xdr:rowOff>38100</xdr:rowOff>
    </xdr:from>
    <xdr:to>
      <xdr:col>3</xdr:col>
      <xdr:colOff>133186</xdr:colOff>
      <xdr:row>1</xdr:row>
      <xdr:rowOff>561974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17B13B9-3AF4-424E-9D57-730087CB7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228600"/>
          <a:ext cx="676111" cy="523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19"/>
  <sheetViews>
    <sheetView tabSelected="1" workbookViewId="0">
      <selection activeCell="F23" sqref="F23"/>
    </sheetView>
  </sheetViews>
  <sheetFormatPr baseColWidth="10" defaultColWidth="9.140625" defaultRowHeight="15" x14ac:dyDescent="0.25"/>
  <cols>
    <col min="1" max="1" width="3.140625" customWidth="1"/>
    <col min="2" max="2" width="7.42578125" customWidth="1"/>
    <col min="9" max="10" width="12.85546875" customWidth="1"/>
    <col min="11" max="11" width="4" customWidth="1"/>
    <col min="12" max="12" width="21.42578125" bestFit="1" customWidth="1"/>
    <col min="14" max="14" width="3.28515625" customWidth="1"/>
    <col min="15" max="15" width="12.7109375" customWidth="1"/>
    <col min="16" max="16" width="15.140625" customWidth="1"/>
    <col min="17" max="17" width="11.5703125" customWidth="1"/>
    <col min="18" max="18" width="12.28515625" customWidth="1"/>
    <col min="19" max="19" width="12.7109375" customWidth="1"/>
  </cols>
  <sheetData>
    <row r="2" spans="3:17" ht="48" customHeight="1" x14ac:dyDescent="0.25">
      <c r="C2" s="7" t="s">
        <v>16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3:17" ht="7.5" customHeight="1" x14ac:dyDescent="0.25"/>
    <row r="4" spans="3:17" ht="15.75" customHeight="1" x14ac:dyDescent="0.25">
      <c r="C4" s="20" t="s">
        <v>14</v>
      </c>
      <c r="D4" s="21"/>
      <c r="E4" s="21"/>
      <c r="F4" s="21"/>
      <c r="G4" s="22"/>
      <c r="I4" s="36" t="s">
        <v>15</v>
      </c>
      <c r="J4" s="35"/>
    </row>
    <row r="5" spans="3:17" ht="9.75" customHeight="1" thickBot="1" x14ac:dyDescent="0.3"/>
    <row r="6" spans="3:17" ht="15.75" thickBot="1" x14ac:dyDescent="0.3">
      <c r="C6" s="8"/>
      <c r="D6" s="9" t="s">
        <v>8</v>
      </c>
      <c r="E6" s="10"/>
      <c r="F6" s="10"/>
      <c r="G6" s="10"/>
      <c r="H6" s="10"/>
      <c r="I6" s="10"/>
      <c r="J6" s="11"/>
      <c r="K6" s="2"/>
      <c r="L6" s="37" t="s">
        <v>2</v>
      </c>
      <c r="M6" s="38" t="s">
        <v>2</v>
      </c>
      <c r="N6" s="17"/>
      <c r="O6" s="18" t="s">
        <v>7</v>
      </c>
      <c r="P6" s="19" t="s">
        <v>13</v>
      </c>
      <c r="Q6" s="41" t="s">
        <v>6</v>
      </c>
    </row>
    <row r="7" spans="3:17" ht="15.75" thickBot="1" x14ac:dyDescent="0.3">
      <c r="C7" s="42" t="s">
        <v>10</v>
      </c>
      <c r="D7" s="43" t="s">
        <v>0</v>
      </c>
      <c r="E7" s="44" t="s">
        <v>11</v>
      </c>
      <c r="F7" s="44" t="s">
        <v>18</v>
      </c>
      <c r="G7" s="44" t="s">
        <v>19</v>
      </c>
      <c r="H7" s="44" t="s">
        <v>1</v>
      </c>
      <c r="I7" s="44" t="s">
        <v>4</v>
      </c>
      <c r="J7" s="45" t="s">
        <v>5</v>
      </c>
      <c r="K7" s="31"/>
      <c r="L7" s="60" t="s">
        <v>12</v>
      </c>
      <c r="M7" s="61" t="s">
        <v>3</v>
      </c>
      <c r="N7" s="68"/>
      <c r="O7" s="69" t="s">
        <v>2</v>
      </c>
      <c r="P7" s="70" t="s">
        <v>2</v>
      </c>
      <c r="Q7" s="71" t="s">
        <v>2</v>
      </c>
    </row>
    <row r="8" spans="3:17" x14ac:dyDescent="0.25">
      <c r="C8" s="48">
        <v>44927</v>
      </c>
      <c r="D8" s="4">
        <v>70</v>
      </c>
      <c r="E8" s="4">
        <v>300</v>
      </c>
      <c r="F8" s="49">
        <f>0.95*E8</f>
        <v>285</v>
      </c>
      <c r="G8" s="49">
        <f>E8*0.91</f>
        <v>273</v>
      </c>
      <c r="H8" s="50">
        <f>F8/D8</f>
        <v>4.0714285714285712</v>
      </c>
      <c r="I8" s="4">
        <v>60</v>
      </c>
      <c r="J8" s="52">
        <f>I8*D8</f>
        <v>4200</v>
      </c>
      <c r="K8" s="57"/>
      <c r="L8" s="63">
        <f>0.7488*E8+43.24</f>
        <v>267.88</v>
      </c>
      <c r="M8" s="65">
        <f>L8/D8</f>
        <v>3.826857142857143</v>
      </c>
      <c r="N8" s="57"/>
      <c r="O8" s="63">
        <f>(L8*11.7+(D8*5))/D8</f>
        <v>49.774228571428573</v>
      </c>
      <c r="P8" s="72">
        <f>O8*D8</f>
        <v>3484.1959999999999</v>
      </c>
      <c r="Q8" s="73">
        <f>O8/I8</f>
        <v>0.82957047619047619</v>
      </c>
    </row>
    <row r="9" spans="3:17" x14ac:dyDescent="0.25">
      <c r="C9" s="51"/>
      <c r="D9" s="1"/>
      <c r="E9" s="1"/>
      <c r="F9" s="46">
        <f>0.95*E9</f>
        <v>0</v>
      </c>
      <c r="G9" s="46"/>
      <c r="H9" s="47" t="e">
        <f>F9/D9</f>
        <v>#DIV/0!</v>
      </c>
      <c r="I9" s="1"/>
      <c r="J9" s="53">
        <f>I9*D9</f>
        <v>0</v>
      </c>
      <c r="K9" s="58"/>
      <c r="L9" s="64">
        <f>0.7488*E9+43.24</f>
        <v>43.24</v>
      </c>
      <c r="M9" s="66" t="e">
        <f>L9/D9</f>
        <v>#DIV/0!</v>
      </c>
      <c r="N9" s="58"/>
      <c r="O9" s="64" t="e">
        <f>(L9*11.7+(D9*5))/D9</f>
        <v>#DIV/0!</v>
      </c>
      <c r="P9" s="62" t="e">
        <f>O9*D9</f>
        <v>#DIV/0!</v>
      </c>
      <c r="Q9" s="74" t="e">
        <f>O9/I9</f>
        <v>#DIV/0!</v>
      </c>
    </row>
    <row r="10" spans="3:17" x14ac:dyDescent="0.25">
      <c r="C10" s="51"/>
      <c r="D10" s="1"/>
      <c r="E10" s="1"/>
      <c r="F10" s="46">
        <f>0.95*E10</f>
        <v>0</v>
      </c>
      <c r="G10" s="46"/>
      <c r="H10" s="47" t="e">
        <f>F10/D10</f>
        <v>#DIV/0!</v>
      </c>
      <c r="I10" s="1"/>
      <c r="J10" s="53">
        <f>I10*D10</f>
        <v>0</v>
      </c>
      <c r="K10" s="58"/>
      <c r="L10" s="64">
        <f>0.7488*E10+43.24</f>
        <v>43.24</v>
      </c>
      <c r="M10" s="66" t="e">
        <f>L10/D10</f>
        <v>#DIV/0!</v>
      </c>
      <c r="N10" s="58"/>
      <c r="O10" s="64" t="e">
        <f>(L10*11.7+(D10*5))/D10</f>
        <v>#DIV/0!</v>
      </c>
      <c r="P10" s="62" t="e">
        <f>O10*D10</f>
        <v>#DIV/0!</v>
      </c>
      <c r="Q10" s="74" t="e">
        <f>O10/I10</f>
        <v>#DIV/0!</v>
      </c>
    </row>
    <row r="11" spans="3:17" x14ac:dyDescent="0.25">
      <c r="C11" s="51"/>
      <c r="D11" s="1"/>
      <c r="E11" s="1"/>
      <c r="F11" s="46">
        <f>0.95*E11</f>
        <v>0</v>
      </c>
      <c r="G11" s="46"/>
      <c r="H11" s="47" t="e">
        <f>F11/D11</f>
        <v>#DIV/0!</v>
      </c>
      <c r="I11" s="1"/>
      <c r="J11" s="53">
        <f>I11*D11</f>
        <v>0</v>
      </c>
      <c r="K11" s="58"/>
      <c r="L11" s="64">
        <f>0.7488*E11+43.24</f>
        <v>43.24</v>
      </c>
      <c r="M11" s="66" t="e">
        <f>L11/D11</f>
        <v>#DIV/0!</v>
      </c>
      <c r="N11" s="58"/>
      <c r="O11" s="64" t="e">
        <f>(L11*11.7+(D11*5))/D11</f>
        <v>#DIV/0!</v>
      </c>
      <c r="P11" s="62" t="e">
        <f>O11*D11</f>
        <v>#DIV/0!</v>
      </c>
      <c r="Q11" s="74" t="e">
        <f>O11/I11</f>
        <v>#DIV/0!</v>
      </c>
    </row>
    <row r="12" spans="3:17" x14ac:dyDescent="0.25">
      <c r="C12" s="51"/>
      <c r="D12" s="1"/>
      <c r="E12" s="1"/>
      <c r="F12" s="46">
        <f>0.95*E12</f>
        <v>0</v>
      </c>
      <c r="G12" s="46"/>
      <c r="H12" s="47" t="e">
        <f>F12/D12</f>
        <v>#DIV/0!</v>
      </c>
      <c r="I12" s="1"/>
      <c r="J12" s="53">
        <f>I12*D12</f>
        <v>0</v>
      </c>
      <c r="K12" s="58"/>
      <c r="L12" s="64">
        <f>0.7488*E12+43.24</f>
        <v>43.24</v>
      </c>
      <c r="M12" s="66" t="e">
        <f>L12/D12</f>
        <v>#DIV/0!</v>
      </c>
      <c r="N12" s="58"/>
      <c r="O12" s="64" t="e">
        <f>(L12*11.7+(D12*5))/D12</f>
        <v>#DIV/0!</v>
      </c>
      <c r="P12" s="62" t="e">
        <f>O12*D12</f>
        <v>#DIV/0!</v>
      </c>
      <c r="Q12" s="74" t="e">
        <f>O12/I12</f>
        <v>#DIV/0!</v>
      </c>
    </row>
    <row r="13" spans="3:17" x14ac:dyDescent="0.25">
      <c r="C13" s="51"/>
      <c r="D13" s="1"/>
      <c r="E13" s="1"/>
      <c r="F13" s="46">
        <f>0.95*E13</f>
        <v>0</v>
      </c>
      <c r="G13" s="46"/>
      <c r="H13" s="47" t="e">
        <f>F13/D13</f>
        <v>#DIV/0!</v>
      </c>
      <c r="I13" s="1"/>
      <c r="J13" s="53">
        <f>I13*D13</f>
        <v>0</v>
      </c>
      <c r="K13" s="58"/>
      <c r="L13" s="64">
        <f>0.7488*E13+43.24</f>
        <v>43.24</v>
      </c>
      <c r="M13" s="66" t="e">
        <f>L13/D13</f>
        <v>#DIV/0!</v>
      </c>
      <c r="N13" s="58"/>
      <c r="O13" s="64" t="e">
        <f>(L13*11.7+(D13*5))/D13</f>
        <v>#DIV/0!</v>
      </c>
      <c r="P13" s="62" t="e">
        <f>O13*D13</f>
        <v>#DIV/0!</v>
      </c>
      <c r="Q13" s="74" t="e">
        <f>O13/I13</f>
        <v>#DIV/0!</v>
      </c>
    </row>
    <row r="14" spans="3:17" ht="15.75" thickBot="1" x14ac:dyDescent="0.3">
      <c r="C14" s="51"/>
      <c r="D14" s="1"/>
      <c r="E14" s="1"/>
      <c r="F14" s="46">
        <f>0.95*E14</f>
        <v>0</v>
      </c>
      <c r="G14" s="46"/>
      <c r="H14" s="47" t="e">
        <f>F14/D14</f>
        <v>#DIV/0!</v>
      </c>
      <c r="I14" s="1"/>
      <c r="J14" s="53">
        <f>I14*D14</f>
        <v>0</v>
      </c>
      <c r="K14" s="58"/>
      <c r="L14" s="64">
        <f>0.7488*E14+43.24</f>
        <v>43.24</v>
      </c>
      <c r="M14" s="66" t="e">
        <f>L14/D14</f>
        <v>#DIV/0!</v>
      </c>
      <c r="N14" s="58"/>
      <c r="O14" s="13" t="e">
        <f>(L14*11.7+(D14*5))/D14</f>
        <v>#DIV/0!</v>
      </c>
      <c r="P14" s="12" t="e">
        <f>O14*D14</f>
        <v>#DIV/0!</v>
      </c>
      <c r="Q14" s="16" t="e">
        <f>O14/I14</f>
        <v>#DIV/0!</v>
      </c>
    </row>
    <row r="15" spans="3:17" ht="15.75" thickBot="1" x14ac:dyDescent="0.3">
      <c r="C15" s="14"/>
      <c r="D15" s="15"/>
      <c r="E15" s="15"/>
      <c r="F15" s="23">
        <f>0.95*E15</f>
        <v>0</v>
      </c>
      <c r="G15" s="23"/>
      <c r="H15" s="3" t="e">
        <f>F15/D15</f>
        <v>#DIV/0!</v>
      </c>
      <c r="I15" s="15"/>
      <c r="J15" s="54">
        <f>I15*D15</f>
        <v>0</v>
      </c>
      <c r="K15" s="59"/>
      <c r="L15" s="13">
        <f>0.7488*E15+43.24</f>
        <v>43.24</v>
      </c>
      <c r="M15" s="67" t="e">
        <f>L15/D15</f>
        <v>#DIV/0!</v>
      </c>
      <c r="N15" s="56"/>
      <c r="O15" s="55" t="e">
        <f>(L15*11.7+(D15*5))/D15</f>
        <v>#DIV/0!</v>
      </c>
      <c r="P15" s="39" t="e">
        <f>O15*D15</f>
        <v>#DIV/0!</v>
      </c>
      <c r="Q15" s="40" t="e">
        <f>O15/I15</f>
        <v>#DIV/0!</v>
      </c>
    </row>
    <row r="16" spans="3:17" ht="12.75" customHeight="1" x14ac:dyDescent="0.25">
      <c r="C16" s="34"/>
      <c r="D16" s="29"/>
      <c r="E16" s="29"/>
      <c r="F16" s="29"/>
      <c r="G16" s="29"/>
      <c r="H16" s="30"/>
      <c r="I16" s="29"/>
      <c r="J16" s="31"/>
      <c r="K16" s="31"/>
      <c r="L16" s="32"/>
      <c r="M16" s="32"/>
      <c r="N16" s="31"/>
      <c r="O16" s="32"/>
      <c r="P16" s="32"/>
      <c r="Q16" s="33"/>
    </row>
    <row r="17" spans="2:17" x14ac:dyDescent="0.25">
      <c r="B17" s="25"/>
      <c r="C17" s="25" t="s">
        <v>9</v>
      </c>
      <c r="D17" s="5" t="s">
        <v>17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2:17" ht="35.25" customHeight="1" x14ac:dyDescent="0.25">
      <c r="B18" s="27"/>
      <c r="C18" s="28" t="s">
        <v>20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2:17" x14ac:dyDescent="0.25">
      <c r="B19" s="24"/>
    </row>
  </sheetData>
  <mergeCells count="4">
    <mergeCell ref="D6:J6"/>
    <mergeCell ref="C2:Q2"/>
    <mergeCell ref="C18:Q18"/>
    <mergeCell ref="C4:G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Pirhala</dc:creator>
  <cp:lastModifiedBy>Patrick Pirhala</cp:lastModifiedBy>
  <dcterms:created xsi:type="dcterms:W3CDTF">2015-06-05T18:19:34Z</dcterms:created>
  <dcterms:modified xsi:type="dcterms:W3CDTF">2023-01-31T16:36:52Z</dcterms:modified>
</cp:coreProperties>
</file>